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'4кв'!$A$1:$E$49</definedName>
    <definedName name="_xlnm.Print_Area" localSheetId="4">отчет!$A$1:$C$30</definedName>
  </definedNames>
  <calcPr calcId="152511"/>
</workbook>
</file>

<file path=xl/calcChain.xml><?xml version="1.0" encoding="utf-8"?>
<calcChain xmlns="http://schemas.openxmlformats.org/spreadsheetml/2006/main">
  <c r="B48" i="29" l="1"/>
  <c r="B47" i="28"/>
  <c r="B47" i="27"/>
  <c r="B47" i="26"/>
  <c r="E28" i="29"/>
  <c r="C6" i="30"/>
  <c r="E27" i="28"/>
  <c r="E27" i="27"/>
  <c r="C18" i="30"/>
  <c r="C14" i="30"/>
  <c r="C8" i="30"/>
  <c r="C26" i="30"/>
  <c r="C16" i="30"/>
  <c r="C10" i="30"/>
  <c r="E24" i="29" l="1"/>
  <c r="E23" i="29"/>
  <c r="E24" i="28" l="1"/>
  <c r="E23" i="28"/>
  <c r="E24" i="27" l="1"/>
  <c r="E23" i="27"/>
  <c r="E24" i="26" l="1"/>
  <c r="C13" i="30" s="1"/>
  <c r="E23" i="26"/>
  <c r="B48" i="26" l="1"/>
  <c r="B43" i="27" s="1"/>
  <c r="B48" i="27" s="1"/>
  <c r="B43" i="28" s="1"/>
  <c r="B48" i="28" s="1"/>
  <c r="B44" i="29" s="1"/>
  <c r="B49" i="29" s="1"/>
  <c r="E27" i="26"/>
  <c r="C12" i="30"/>
  <c r="C20" i="30" s="1"/>
  <c r="C21" i="30" s="1"/>
</calcChain>
</file>

<file path=xl/sharedStrings.xml><?xml version="1.0" encoding="utf-8"?>
<sst xmlns="http://schemas.openxmlformats.org/spreadsheetml/2006/main" count="247" uniqueCount="91">
  <si>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</si>
  <si>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</si>
  <si>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</si>
  <si>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</si>
  <si>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</si>
  <si>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</si>
  <si>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</si>
  <si>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</si>
  <si>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</si>
  <si>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</si>
  <si>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</si>
  <si>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</si>
  <si>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</si>
  <si>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</si>
  <si>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</si>
  <si>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</si>
  <si>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</si>
  <si>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</si>
  <si>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</si>
  <si>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</si>
  <si>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</si>
  <si>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</si>
  <si>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</si>
  <si>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</si>
  <si>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</si>
  <si>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Юбилейная,35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</si>
  <si>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Укустовой Любови Андреевны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</si>
  <si>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</si>
  <si>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</si>
  <si>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</si>
  <si>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</si>
  <si>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Укустовой Л.А.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</si>
  <si>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</si>
  <si>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</si>
  <si>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</si>
  <si>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</si>
  <si>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</si>
  <si>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</si>
  <si>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- 274</t>
  </si>
  <si>
    <t>Работы по содержанию и тек. ремонту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</si>
  <si>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</si>
  <si>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</si>
  <si>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</si>
  <si>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 xml:space="preserve">Услуги по содержанию многоквартирного дома </t>
  </si>
  <si>
    <t>Предъявлено населению  20550,0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</si>
  <si>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</si>
  <si>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</si>
  <si>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</si>
  <si>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</si>
  <si>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</si>
  <si>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</si>
  <si>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сто девятнадцать рублей 74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</si>
  <si>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</si>
  <si>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</si>
  <si>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</si>
  <si>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шестнадцать тысяч семьсот девяносто семь рублей 98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</si>
  <si>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</si>
  <si>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</si>
  <si>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</si>
  <si>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семнадцать тысяч восемьсот девяносто четыре рубля 94 копейки.</t>
  </si>
  <si>
    <t>Предъявлено населению  22383,06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</si>
  <si>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</si>
  <si>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</si>
  <si>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</si>
  <si>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</si>
  <si>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</si>
  <si>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</si>
  <si>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</si>
  <si>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</si>
  <si>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Расходы по управлению МКД </t>
  </si>
  <si>
    <t>Непредвиденные работы 0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</si>
  <si>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</si>
  <si>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</si>
  <si>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</si>
  <si>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</si>
  <si>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</si>
  <si>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</si>
  <si>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</si>
  <si>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</si>
  <si>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</si>
  <si>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</si>
  <si>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</si>
  <si>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</si>
  <si>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</si>
  <si>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</si>
  <si>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</si>
  <si>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</t>
  </si>
  <si>
    <t>4 квартал</t>
  </si>
  <si>
    <t>по ж.д. ул. Юбилейная, д. 35</t>
  </si>
  <si>
    <t>Начислено всего 85866,12</t>
  </si>
  <si>
    <t xml:space="preserve">           2. Всего за период с "01" 10 2024 г. по "31" 12 2024 г. выполнено работ (оказано услуг) на общую сумму семнадцать тысяч шестьсот сорок рублей 44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</si>
</sst>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9" fontId="3" fillId="0" borderId="1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0" zoomScaleSheetLayoutView="100" workbookViewId="0">
      <selection activeCell="B48" sqref="B48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0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47</v>
      </c>
      <c r="B3" s="55"/>
      <c r="C3" s="55"/>
      <c r="D3" s="55"/>
      <c r="E3" s="55"/>
    </row>
    <row r="4" spans="1:5" s="1" customFormat="1" ht="15.75" x14ac:dyDescent="0.25">
      <c r="A4" s="21" t="s">
        <v>13</v>
      </c>
      <c r="B4" s="22"/>
      <c r="C4" s="22"/>
      <c r="D4" s="27"/>
      <c r="E4" s="27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28.5" customHeight="1" x14ac:dyDescent="0.25">
      <c r="A10" s="49" t="s">
        <v>14</v>
      </c>
      <c r="B10" s="50"/>
      <c r="C10" s="50"/>
      <c r="D10" s="50"/>
      <c r="E10" s="50"/>
    </row>
    <row r="11" spans="1:5" ht="31.5" customHeight="1" x14ac:dyDescent="0.25">
      <c r="A11" s="45" t="s">
        <v>27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ht="11.25" customHeight="1" x14ac:dyDescent="0.25">
      <c r="A15" s="25"/>
      <c r="B15" s="26"/>
      <c r="C15" s="26"/>
      <c r="D15" s="26"/>
      <c r="E15" s="26"/>
    </row>
    <row r="16" spans="1:5" x14ac:dyDescent="0.25">
      <c r="A16" s="45" t="s">
        <v>45</v>
      </c>
      <c r="B16" s="45"/>
      <c r="C16" s="45"/>
      <c r="D16" s="45"/>
      <c r="E16" s="45"/>
    </row>
    <row r="17" spans="1:7" ht="10.5" customHeight="1" x14ac:dyDescent="0.25">
      <c r="A17" s="48" t="s">
        <v>16</v>
      </c>
      <c r="B17" s="51"/>
      <c r="C17" s="51"/>
      <c r="D17" s="51"/>
      <c r="E17" s="51"/>
    </row>
    <row r="18" spans="1:7" ht="30.75" customHeight="1" x14ac:dyDescent="0.25">
      <c r="A18" s="45" t="s">
        <v>17</v>
      </c>
      <c r="B18" s="45"/>
      <c r="C18" s="45"/>
      <c r="D18" s="45"/>
      <c r="E18" s="45"/>
    </row>
    <row r="19" spans="1:7" ht="63.75" customHeight="1" x14ac:dyDescent="0.25">
      <c r="A19" s="45" t="s">
        <v>28</v>
      </c>
      <c r="B19" s="45"/>
      <c r="C19" s="45"/>
      <c r="D19" s="45"/>
      <c r="E19" s="45"/>
    </row>
    <row r="20" spans="1:7" ht="33.75" customHeight="1" x14ac:dyDescent="0.25">
      <c r="A20" s="43" t="s">
        <v>29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15.56</v>
      </c>
      <c r="E23" s="7">
        <f>D23*F21*G21</f>
        <v>12790.320000000002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4.3600000000000003</v>
      </c>
      <c r="E24" s="7">
        <f>D24*F21*G21</f>
        <v>3583.92</v>
      </c>
    </row>
    <row r="25" spans="1:7" ht="15.75" x14ac:dyDescent="0.25">
      <c r="A25" s="6" t="s">
        <v>32</v>
      </c>
      <c r="B25" s="8" t="s">
        <v>33</v>
      </c>
      <c r="C25" s="3" t="s">
        <v>34</v>
      </c>
      <c r="D25" s="20"/>
      <c r="E25" s="7">
        <v>0</v>
      </c>
    </row>
    <row r="26" spans="1:7" ht="15.75" x14ac:dyDescent="0.25">
      <c r="A26" s="23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SUM(E23:E26)</f>
        <v>16374.240000000002</v>
      </c>
    </row>
    <row r="29" spans="1:7" ht="30.75" customHeight="1" x14ac:dyDescent="0.25">
      <c r="A29" s="44" t="s">
        <v>51</v>
      </c>
      <c r="B29" s="44"/>
      <c r="C29" s="44"/>
      <c r="D29" s="44"/>
      <c r="E29" s="44"/>
    </row>
    <row r="30" spans="1:7" ht="30.75" customHeight="1" x14ac:dyDescent="0.25">
      <c r="A30" s="45" t="s">
        <v>21</v>
      </c>
      <c r="B30" s="45"/>
      <c r="C30" s="45"/>
      <c r="D30" s="45"/>
      <c r="E30" s="45"/>
    </row>
    <row r="31" spans="1:7" x14ac:dyDescent="0.25">
      <c r="A31" s="45" t="s">
        <v>20</v>
      </c>
      <c r="B31" s="45"/>
      <c r="C31" s="45"/>
      <c r="D31" s="45"/>
      <c r="E31" s="45"/>
    </row>
    <row r="32" spans="1:7" ht="30" customHeight="1" x14ac:dyDescent="0.25">
      <c r="A32" s="45" t="s">
        <v>30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x14ac:dyDescent="0.25">
      <c r="A36" s="47" t="s">
        <v>46</v>
      </c>
      <c r="B36" s="47"/>
      <c r="C36" s="47"/>
      <c r="D36" s="47"/>
      <c r="E36" s="47"/>
    </row>
    <row r="37" spans="1:5" x14ac:dyDescent="0.25">
      <c r="B37" s="42" t="s">
        <v>19</v>
      </c>
      <c r="C37" s="42"/>
      <c r="D37" s="42"/>
      <c r="E37" s="5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47" t="s">
        <v>31</v>
      </c>
      <c r="B39" s="47"/>
      <c r="C39" s="47"/>
      <c r="D39" s="47"/>
      <c r="E39" s="47"/>
    </row>
    <row r="40" spans="1:5" x14ac:dyDescent="0.25">
      <c r="B40" s="42" t="s">
        <v>19</v>
      </c>
      <c r="C40" s="42"/>
      <c r="D40" s="42"/>
      <c r="E40" s="5" t="s">
        <v>6</v>
      </c>
    </row>
    <row r="42" spans="1:5" x14ac:dyDescent="0.25">
      <c r="A42" s="17" t="s">
        <v>38</v>
      </c>
    </row>
    <row r="43" spans="1:5" x14ac:dyDescent="0.25">
      <c r="A43" s="13" t="s">
        <v>35</v>
      </c>
      <c r="B43" s="14">
        <v>2707.6</v>
      </c>
    </row>
    <row r="44" spans="1:5" ht="15.75" x14ac:dyDescent="0.25">
      <c r="A44" s="2" t="s">
        <v>41</v>
      </c>
      <c r="B44" s="15"/>
    </row>
    <row r="45" spans="1:5" x14ac:dyDescent="0.25">
      <c r="A45" s="24" t="s">
        <v>44</v>
      </c>
      <c r="B45" s="16"/>
    </row>
    <row r="46" spans="1:5" x14ac:dyDescent="0.25">
      <c r="A46" s="2" t="s">
        <v>36</v>
      </c>
      <c r="B46" s="16">
        <v>20550</v>
      </c>
    </row>
    <row r="47" spans="1:5" ht="18.75" customHeight="1" x14ac:dyDescent="0.25">
      <c r="A47" s="24" t="s">
        <v>39</v>
      </c>
      <c r="B47" s="16">
        <f>E27</f>
        <v>16374.240000000002</v>
      </c>
    </row>
    <row r="48" spans="1:5" x14ac:dyDescent="0.25">
      <c r="A48" s="13" t="s">
        <v>37</v>
      </c>
      <c r="B48" s="18">
        <f>B43+B46-B47</f>
        <v>6883.3599999999969</v>
      </c>
    </row>
    <row r="50" spans="2:2" x14ac:dyDescent="0.25">
      <c r="B50" s="2">
        <v>2707.6</v>
      </c>
    </row>
  </sheetData>
  <mergeCells count="29">
    <mergeCell ref="A1:E1"/>
    <mergeCell ref="A2:E2"/>
    <mergeCell ref="A3:E3"/>
    <mergeCell ref="A6:E6"/>
    <mergeCell ref="A7:E7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0" zoomScaleSheetLayoutView="100" workbookViewId="0">
      <selection activeCell="B48" sqref="B48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0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52</v>
      </c>
      <c r="B3" s="55"/>
      <c r="C3" s="55"/>
      <c r="D3" s="55"/>
      <c r="E3" s="55"/>
    </row>
    <row r="4" spans="1:5" s="1" customFormat="1" ht="15.75" x14ac:dyDescent="0.25">
      <c r="A4" s="21" t="s">
        <v>13</v>
      </c>
      <c r="B4" s="22"/>
      <c r="C4" s="22"/>
      <c r="D4" s="27"/>
      <c r="E4" s="27" t="s">
        <v>53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28.5" customHeight="1" x14ac:dyDescent="0.25">
      <c r="A10" s="49" t="s">
        <v>14</v>
      </c>
      <c r="B10" s="50"/>
      <c r="C10" s="50"/>
      <c r="D10" s="50"/>
      <c r="E10" s="50"/>
    </row>
    <row r="11" spans="1:5" ht="31.5" customHeight="1" x14ac:dyDescent="0.25">
      <c r="A11" s="45" t="s">
        <v>27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ht="11.25" customHeight="1" x14ac:dyDescent="0.25">
      <c r="A15" s="29"/>
      <c r="B15" s="30"/>
      <c r="C15" s="30"/>
      <c r="D15" s="30"/>
      <c r="E15" s="30"/>
    </row>
    <row r="16" spans="1:5" x14ac:dyDescent="0.25">
      <c r="A16" s="45" t="s">
        <v>45</v>
      </c>
      <c r="B16" s="45"/>
      <c r="C16" s="45"/>
      <c r="D16" s="45"/>
      <c r="E16" s="45"/>
    </row>
    <row r="17" spans="1:7" ht="10.5" customHeight="1" x14ac:dyDescent="0.25">
      <c r="A17" s="48" t="s">
        <v>16</v>
      </c>
      <c r="B17" s="51"/>
      <c r="C17" s="51"/>
      <c r="D17" s="51"/>
      <c r="E17" s="51"/>
    </row>
    <row r="18" spans="1:7" ht="30.75" customHeight="1" x14ac:dyDescent="0.25">
      <c r="A18" s="45" t="s">
        <v>17</v>
      </c>
      <c r="B18" s="45"/>
      <c r="C18" s="45"/>
      <c r="D18" s="45"/>
      <c r="E18" s="45"/>
    </row>
    <row r="19" spans="1:7" ht="63.75" customHeight="1" x14ac:dyDescent="0.25">
      <c r="A19" s="45" t="s">
        <v>28</v>
      </c>
      <c r="B19" s="45"/>
      <c r="C19" s="45"/>
      <c r="D19" s="45"/>
      <c r="E19" s="45"/>
    </row>
    <row r="20" spans="1:7" ht="33.75" customHeight="1" x14ac:dyDescent="0.25">
      <c r="A20" s="43" t="s">
        <v>29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15.56</v>
      </c>
      <c r="E23" s="7">
        <f>D23*F21*G21</f>
        <v>12790.320000000002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4.3600000000000003</v>
      </c>
      <c r="E24" s="7">
        <f>D24*F21*G21</f>
        <v>3583.92</v>
      </c>
    </row>
    <row r="25" spans="1:7" ht="15.75" x14ac:dyDescent="0.25">
      <c r="A25" s="6" t="s">
        <v>32</v>
      </c>
      <c r="B25" s="8" t="s">
        <v>54</v>
      </c>
      <c r="C25" s="3" t="s">
        <v>34</v>
      </c>
      <c r="D25" s="20"/>
      <c r="E25" s="7">
        <v>423.74</v>
      </c>
    </row>
    <row r="26" spans="1:7" ht="15.75" x14ac:dyDescent="0.25">
      <c r="A26" s="23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SUM(E23:E26)</f>
        <v>16797.980000000003</v>
      </c>
    </row>
    <row r="29" spans="1:7" ht="30.75" customHeight="1" x14ac:dyDescent="0.25">
      <c r="A29" s="44" t="s">
        <v>55</v>
      </c>
      <c r="B29" s="44"/>
      <c r="C29" s="44"/>
      <c r="D29" s="44"/>
      <c r="E29" s="44"/>
    </row>
    <row r="30" spans="1:7" ht="30.75" customHeight="1" x14ac:dyDescent="0.25">
      <c r="A30" s="45" t="s">
        <v>21</v>
      </c>
      <c r="B30" s="45"/>
      <c r="C30" s="45"/>
      <c r="D30" s="45"/>
      <c r="E30" s="45"/>
    </row>
    <row r="31" spans="1:7" x14ac:dyDescent="0.25">
      <c r="A31" s="45" t="s">
        <v>20</v>
      </c>
      <c r="B31" s="45"/>
      <c r="C31" s="45"/>
      <c r="D31" s="45"/>
      <c r="E31" s="45"/>
    </row>
    <row r="32" spans="1:7" ht="30" customHeight="1" x14ac:dyDescent="0.25">
      <c r="A32" s="45" t="s">
        <v>30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x14ac:dyDescent="0.25">
      <c r="A36" s="47" t="s">
        <v>46</v>
      </c>
      <c r="B36" s="47"/>
      <c r="C36" s="47"/>
      <c r="D36" s="47"/>
      <c r="E36" s="47"/>
    </row>
    <row r="37" spans="1:5" x14ac:dyDescent="0.25">
      <c r="B37" s="42" t="s">
        <v>19</v>
      </c>
      <c r="C37" s="42"/>
      <c r="D37" s="42"/>
      <c r="E37" s="5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47" t="s">
        <v>31</v>
      </c>
      <c r="B39" s="47"/>
      <c r="C39" s="47"/>
      <c r="D39" s="47"/>
      <c r="E39" s="47"/>
    </row>
    <row r="40" spans="1:5" x14ac:dyDescent="0.25">
      <c r="B40" s="42" t="s">
        <v>19</v>
      </c>
      <c r="C40" s="42"/>
      <c r="D40" s="42"/>
      <c r="E40" s="5" t="s">
        <v>6</v>
      </c>
    </row>
    <row r="42" spans="1:5" x14ac:dyDescent="0.25">
      <c r="A42" s="17" t="s">
        <v>38</v>
      </c>
    </row>
    <row r="43" spans="1:5" x14ac:dyDescent="0.25">
      <c r="A43" s="13" t="s">
        <v>35</v>
      </c>
      <c r="B43" s="14">
        <f>'1кв'!B48</f>
        <v>6883.3599999999969</v>
      </c>
    </row>
    <row r="44" spans="1:5" ht="15.75" x14ac:dyDescent="0.25">
      <c r="A44" s="2" t="s">
        <v>41</v>
      </c>
      <c r="B44" s="15"/>
    </row>
    <row r="45" spans="1:5" x14ac:dyDescent="0.25">
      <c r="A45" s="28" t="s">
        <v>44</v>
      </c>
      <c r="B45" s="16"/>
    </row>
    <row r="46" spans="1:5" x14ac:dyDescent="0.25">
      <c r="A46" s="2" t="s">
        <v>36</v>
      </c>
      <c r="B46" s="16">
        <v>20665</v>
      </c>
    </row>
    <row r="47" spans="1:5" ht="18.75" customHeight="1" x14ac:dyDescent="0.25">
      <c r="A47" s="28" t="s">
        <v>39</v>
      </c>
      <c r="B47" s="16">
        <f>E27</f>
        <v>16797.980000000003</v>
      </c>
    </row>
    <row r="48" spans="1:5" x14ac:dyDescent="0.25">
      <c r="A48" s="13" t="s">
        <v>37</v>
      </c>
      <c r="B48" s="18">
        <f>B43+B46-B47</f>
        <v>10750.379999999994</v>
      </c>
    </row>
  </sheetData>
  <mergeCells count="29">
    <mergeCell ref="A35:E35"/>
    <mergeCell ref="A36:E36"/>
    <mergeCell ref="B37:D37"/>
    <mergeCell ref="A39:E39"/>
    <mergeCell ref="B40:D40"/>
    <mergeCell ref="A34:E34"/>
    <mergeCell ref="A16:E16"/>
    <mergeCell ref="A17:E17"/>
    <mergeCell ref="A18:E18"/>
    <mergeCell ref="A19:E19"/>
    <mergeCell ref="A20:E20"/>
    <mergeCell ref="A21:E21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0" zoomScaleSheetLayoutView="100" workbookViewId="0">
      <selection activeCell="B48" sqref="B48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0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56</v>
      </c>
      <c r="B3" s="55"/>
      <c r="C3" s="55"/>
      <c r="D3" s="55"/>
      <c r="E3" s="55"/>
    </row>
    <row r="4" spans="1:5" s="1" customFormat="1" ht="15.75" x14ac:dyDescent="0.25">
      <c r="A4" s="21" t="s">
        <v>13</v>
      </c>
      <c r="B4" s="22"/>
      <c r="C4" s="22"/>
      <c r="D4" s="27"/>
      <c r="E4" s="27" t="s">
        <v>57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28.5" customHeight="1" x14ac:dyDescent="0.25">
      <c r="A10" s="49" t="s">
        <v>14</v>
      </c>
      <c r="B10" s="50"/>
      <c r="C10" s="50"/>
      <c r="D10" s="50"/>
      <c r="E10" s="50"/>
    </row>
    <row r="11" spans="1:5" ht="31.5" customHeight="1" x14ac:dyDescent="0.25">
      <c r="A11" s="45" t="s">
        <v>27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ht="11.25" customHeight="1" x14ac:dyDescent="0.25">
      <c r="A15" s="37"/>
      <c r="B15" s="38"/>
      <c r="C15" s="38"/>
      <c r="D15" s="38"/>
      <c r="E15" s="38"/>
    </row>
    <row r="16" spans="1:5" x14ac:dyDescent="0.25">
      <c r="A16" s="45" t="s">
        <v>45</v>
      </c>
      <c r="B16" s="45"/>
      <c r="C16" s="45"/>
      <c r="D16" s="45"/>
      <c r="E16" s="45"/>
    </row>
    <row r="17" spans="1:7" ht="10.5" customHeight="1" x14ac:dyDescent="0.25">
      <c r="A17" s="48" t="s">
        <v>16</v>
      </c>
      <c r="B17" s="51"/>
      <c r="C17" s="51"/>
      <c r="D17" s="51"/>
      <c r="E17" s="51"/>
    </row>
    <row r="18" spans="1:7" ht="30.75" customHeight="1" x14ac:dyDescent="0.25">
      <c r="A18" s="45" t="s">
        <v>17</v>
      </c>
      <c r="B18" s="45"/>
      <c r="C18" s="45"/>
      <c r="D18" s="45"/>
      <c r="E18" s="45"/>
    </row>
    <row r="19" spans="1:7" ht="63.75" customHeight="1" x14ac:dyDescent="0.25">
      <c r="A19" s="45" t="s">
        <v>28</v>
      </c>
      <c r="B19" s="45"/>
      <c r="C19" s="45"/>
      <c r="D19" s="45"/>
      <c r="E19" s="45"/>
    </row>
    <row r="20" spans="1:7" ht="33.75" customHeight="1" x14ac:dyDescent="0.25">
      <c r="A20" s="43" t="s">
        <v>29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17.09</v>
      </c>
      <c r="E23" s="7">
        <f>D23*F21*G21</f>
        <v>14047.98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4.68</v>
      </c>
      <c r="E24" s="7">
        <f>D24*F21*G21</f>
        <v>3846.96</v>
      </c>
    </row>
    <row r="25" spans="1:7" ht="15.75" x14ac:dyDescent="0.25">
      <c r="A25" s="6" t="s">
        <v>32</v>
      </c>
      <c r="B25" s="8" t="s">
        <v>58</v>
      </c>
      <c r="C25" s="3" t="s">
        <v>34</v>
      </c>
      <c r="D25" s="20"/>
      <c r="E25" s="7">
        <v>0</v>
      </c>
    </row>
    <row r="26" spans="1:7" ht="15.75" x14ac:dyDescent="0.25">
      <c r="A26" s="23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SUM(E23:E26)</f>
        <v>17894.939999999999</v>
      </c>
    </row>
    <row r="29" spans="1:7" ht="30.75" customHeight="1" x14ac:dyDescent="0.25">
      <c r="A29" s="44" t="s">
        <v>59</v>
      </c>
      <c r="B29" s="44"/>
      <c r="C29" s="44"/>
      <c r="D29" s="44"/>
      <c r="E29" s="44"/>
    </row>
    <row r="30" spans="1:7" ht="30.75" customHeight="1" x14ac:dyDescent="0.25">
      <c r="A30" s="45" t="s">
        <v>21</v>
      </c>
      <c r="B30" s="45"/>
      <c r="C30" s="45"/>
      <c r="D30" s="45"/>
      <c r="E30" s="45"/>
    </row>
    <row r="31" spans="1:7" x14ac:dyDescent="0.25">
      <c r="A31" s="45" t="s">
        <v>20</v>
      </c>
      <c r="B31" s="45"/>
      <c r="C31" s="45"/>
      <c r="D31" s="45"/>
      <c r="E31" s="45"/>
    </row>
    <row r="32" spans="1:7" ht="30" customHeight="1" x14ac:dyDescent="0.25">
      <c r="A32" s="45" t="s">
        <v>30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x14ac:dyDescent="0.25">
      <c r="A36" s="47" t="s">
        <v>46</v>
      </c>
      <c r="B36" s="47"/>
      <c r="C36" s="47"/>
      <c r="D36" s="47"/>
      <c r="E36" s="47"/>
    </row>
    <row r="37" spans="1:5" x14ac:dyDescent="0.25">
      <c r="B37" s="42" t="s">
        <v>19</v>
      </c>
      <c r="C37" s="42"/>
      <c r="D37" s="42"/>
      <c r="E37" s="5" t="s">
        <v>6</v>
      </c>
    </row>
    <row r="38" spans="1:5" x14ac:dyDescent="0.25">
      <c r="A38" s="37"/>
      <c r="B38" s="37"/>
      <c r="C38" s="37"/>
      <c r="D38" s="37"/>
      <c r="E38" s="37"/>
    </row>
    <row r="39" spans="1:5" x14ac:dyDescent="0.25">
      <c r="A39" s="47" t="s">
        <v>31</v>
      </c>
      <c r="B39" s="47"/>
      <c r="C39" s="47"/>
      <c r="D39" s="47"/>
      <c r="E39" s="47"/>
    </row>
    <row r="40" spans="1:5" x14ac:dyDescent="0.25">
      <c r="B40" s="42" t="s">
        <v>19</v>
      </c>
      <c r="C40" s="42"/>
      <c r="D40" s="42"/>
      <c r="E40" s="5" t="s">
        <v>6</v>
      </c>
    </row>
    <row r="42" spans="1:5" x14ac:dyDescent="0.25">
      <c r="A42" s="17" t="s">
        <v>38</v>
      </c>
    </row>
    <row r="43" spans="1:5" x14ac:dyDescent="0.25">
      <c r="A43" s="13" t="s">
        <v>35</v>
      </c>
      <c r="B43" s="14">
        <f>'2кв'!B48</f>
        <v>10750.379999999994</v>
      </c>
    </row>
    <row r="44" spans="1:5" ht="15.75" x14ac:dyDescent="0.25">
      <c r="A44" s="2" t="s">
        <v>41</v>
      </c>
      <c r="B44" s="15"/>
    </row>
    <row r="45" spans="1:5" x14ac:dyDescent="0.25">
      <c r="A45" s="36" t="s">
        <v>60</v>
      </c>
      <c r="B45" s="16"/>
    </row>
    <row r="46" spans="1:5" x14ac:dyDescent="0.25">
      <c r="A46" s="2" t="s">
        <v>36</v>
      </c>
      <c r="B46" s="16">
        <v>20456.2</v>
      </c>
    </row>
    <row r="47" spans="1:5" ht="18.75" customHeight="1" x14ac:dyDescent="0.25">
      <c r="A47" s="36" t="s">
        <v>39</v>
      </c>
      <c r="B47" s="16">
        <f>E27</f>
        <v>17894.939999999999</v>
      </c>
    </row>
    <row r="48" spans="1:5" x14ac:dyDescent="0.25">
      <c r="A48" s="13" t="s">
        <v>37</v>
      </c>
      <c r="B48" s="18">
        <f>B43+B46-B47</f>
        <v>13311.639999999996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6:E16"/>
    <mergeCell ref="A17:E17"/>
    <mergeCell ref="A18:E18"/>
    <mergeCell ref="A19:E19"/>
    <mergeCell ref="A20:E20"/>
    <mergeCell ref="A21:E21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1" zoomScaleSheetLayoutView="100" workbookViewId="0">
      <selection activeCell="B49" sqref="B49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0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85</v>
      </c>
      <c r="B3" s="55"/>
      <c r="C3" s="55"/>
      <c r="D3" s="55"/>
      <c r="E3" s="55"/>
    </row>
    <row r="4" spans="1:5" s="1" customFormat="1" ht="15.75" x14ac:dyDescent="0.25">
      <c r="A4" s="21" t="s">
        <v>13</v>
      </c>
      <c r="B4" s="22"/>
      <c r="C4" s="22"/>
      <c r="D4" s="27"/>
      <c r="E4" s="27" t="s">
        <v>86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28.5" customHeight="1" x14ac:dyDescent="0.25">
      <c r="A10" s="49" t="s">
        <v>14</v>
      </c>
      <c r="B10" s="50"/>
      <c r="C10" s="50"/>
      <c r="D10" s="50"/>
      <c r="E10" s="50"/>
    </row>
    <row r="11" spans="1:5" ht="31.5" customHeight="1" x14ac:dyDescent="0.25">
      <c r="A11" s="45" t="s">
        <v>27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ht="11.25" customHeight="1" x14ac:dyDescent="0.25">
      <c r="A15" s="40"/>
      <c r="B15" s="41"/>
      <c r="C15" s="41"/>
      <c r="D15" s="41"/>
      <c r="E15" s="41"/>
    </row>
    <row r="16" spans="1:5" x14ac:dyDescent="0.25">
      <c r="A16" s="45" t="s">
        <v>45</v>
      </c>
      <c r="B16" s="45"/>
      <c r="C16" s="45"/>
      <c r="D16" s="45"/>
      <c r="E16" s="45"/>
    </row>
    <row r="17" spans="1:7" ht="10.5" customHeight="1" x14ac:dyDescent="0.25">
      <c r="A17" s="48" t="s">
        <v>16</v>
      </c>
      <c r="B17" s="51"/>
      <c r="C17" s="51"/>
      <c r="D17" s="51"/>
      <c r="E17" s="51"/>
    </row>
    <row r="18" spans="1:7" ht="30.75" customHeight="1" x14ac:dyDescent="0.25">
      <c r="A18" s="45" t="s">
        <v>17</v>
      </c>
      <c r="B18" s="45"/>
      <c r="C18" s="45"/>
      <c r="D18" s="45"/>
      <c r="E18" s="45"/>
    </row>
    <row r="19" spans="1:7" ht="63.75" customHeight="1" x14ac:dyDescent="0.25">
      <c r="A19" s="45" t="s">
        <v>28</v>
      </c>
      <c r="B19" s="45"/>
      <c r="C19" s="45"/>
      <c r="D19" s="45"/>
      <c r="E19" s="45"/>
    </row>
    <row r="20" spans="1:7" ht="33.75" customHeight="1" x14ac:dyDescent="0.25">
      <c r="A20" s="43" t="s">
        <v>29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17.09</v>
      </c>
      <c r="E23" s="7">
        <f>D23*F21*G21</f>
        <v>14047.98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4.68</v>
      </c>
      <c r="E24" s="7">
        <f>D24*F21*G21</f>
        <v>3846.96</v>
      </c>
    </row>
    <row r="25" spans="1:7" ht="15.75" x14ac:dyDescent="0.25">
      <c r="A25" s="6" t="s">
        <v>32</v>
      </c>
      <c r="B25" s="8" t="s">
        <v>87</v>
      </c>
      <c r="C25" s="3" t="s">
        <v>34</v>
      </c>
      <c r="D25" s="20"/>
      <c r="E25" s="7">
        <v>0</v>
      </c>
    </row>
    <row r="26" spans="1:7" s="35" customFormat="1" ht="60" x14ac:dyDescent="0.25">
      <c r="A26" s="31" t="s">
        <v>49</v>
      </c>
      <c r="B26" s="32" t="s">
        <v>50</v>
      </c>
      <c r="C26" s="33" t="s">
        <v>34</v>
      </c>
      <c r="D26" s="33"/>
      <c r="E26" s="34">
        <v>-254.5</v>
      </c>
    </row>
    <row r="27" spans="1:7" ht="15.75" x14ac:dyDescent="0.25">
      <c r="A27" s="23"/>
      <c r="B27" s="8"/>
      <c r="C27" s="3"/>
      <c r="D27" s="20"/>
      <c r="E27" s="7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17640.439999999999</v>
      </c>
    </row>
    <row r="30" spans="1:7" ht="30.75" customHeight="1" x14ac:dyDescent="0.25">
      <c r="A30" s="44" t="s">
        <v>90</v>
      </c>
      <c r="B30" s="44"/>
      <c r="C30" s="44"/>
      <c r="D30" s="44"/>
      <c r="E30" s="44"/>
    </row>
    <row r="31" spans="1:7" ht="30.75" customHeight="1" x14ac:dyDescent="0.25">
      <c r="A31" s="45" t="s">
        <v>21</v>
      </c>
      <c r="B31" s="45"/>
      <c r="C31" s="45"/>
      <c r="D31" s="45"/>
      <c r="E31" s="45"/>
    </row>
    <row r="32" spans="1:7" x14ac:dyDescent="0.25">
      <c r="A32" s="45" t="s">
        <v>20</v>
      </c>
      <c r="B32" s="45"/>
      <c r="C32" s="45"/>
      <c r="D32" s="45"/>
      <c r="E32" s="45"/>
    </row>
    <row r="33" spans="1:5" ht="30" customHeight="1" x14ac:dyDescent="0.25">
      <c r="A33" s="45" t="s">
        <v>30</v>
      </c>
      <c r="B33" s="45"/>
      <c r="C33" s="45"/>
      <c r="D33" s="45"/>
      <c r="E33" s="45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45" t="s">
        <v>18</v>
      </c>
      <c r="B36" s="45"/>
      <c r="C36" s="45"/>
      <c r="D36" s="45"/>
      <c r="E36" s="45"/>
    </row>
    <row r="37" spans="1:5" x14ac:dyDescent="0.25">
      <c r="A37" s="47" t="s">
        <v>46</v>
      </c>
      <c r="B37" s="47"/>
      <c r="C37" s="47"/>
      <c r="D37" s="47"/>
      <c r="E37" s="47"/>
    </row>
    <row r="38" spans="1:5" x14ac:dyDescent="0.25">
      <c r="B38" s="42" t="s">
        <v>19</v>
      </c>
      <c r="C38" s="42"/>
      <c r="D38" s="42"/>
      <c r="E38" s="5" t="s">
        <v>6</v>
      </c>
    </row>
    <row r="39" spans="1:5" x14ac:dyDescent="0.25">
      <c r="A39" s="40"/>
      <c r="B39" s="40"/>
      <c r="C39" s="40"/>
      <c r="D39" s="40"/>
      <c r="E39" s="40"/>
    </row>
    <row r="40" spans="1:5" x14ac:dyDescent="0.25">
      <c r="A40" s="47" t="s">
        <v>31</v>
      </c>
      <c r="B40" s="47"/>
      <c r="C40" s="47"/>
      <c r="D40" s="47"/>
      <c r="E40" s="47"/>
    </row>
    <row r="41" spans="1:5" x14ac:dyDescent="0.25">
      <c r="B41" s="42" t="s">
        <v>19</v>
      </c>
      <c r="C41" s="42"/>
      <c r="D41" s="42"/>
      <c r="E41" s="5" t="s">
        <v>6</v>
      </c>
    </row>
    <row r="43" spans="1:5" x14ac:dyDescent="0.25">
      <c r="A43" s="17" t="s">
        <v>38</v>
      </c>
    </row>
    <row r="44" spans="1:5" x14ac:dyDescent="0.25">
      <c r="A44" s="13" t="s">
        <v>35</v>
      </c>
      <c r="B44" s="14">
        <f>'3кв'!B48</f>
        <v>13311.639999999996</v>
      </c>
    </row>
    <row r="45" spans="1:5" ht="15.75" x14ac:dyDescent="0.25">
      <c r="A45" s="2" t="s">
        <v>41</v>
      </c>
      <c r="B45" s="15"/>
    </row>
    <row r="46" spans="1:5" x14ac:dyDescent="0.25">
      <c r="A46" s="39" t="s">
        <v>60</v>
      </c>
      <c r="B46" s="16"/>
    </row>
    <row r="47" spans="1:5" x14ac:dyDescent="0.25">
      <c r="A47" s="2" t="s">
        <v>36</v>
      </c>
      <c r="B47" s="16">
        <v>21055.279999999999</v>
      </c>
    </row>
    <row r="48" spans="1:5" ht="18.75" customHeight="1" x14ac:dyDescent="0.25">
      <c r="A48" s="39" t="s">
        <v>39</v>
      </c>
      <c r="B48" s="16">
        <f>E28</f>
        <v>17640.439999999999</v>
      </c>
    </row>
    <row r="49" spans="1:2" x14ac:dyDescent="0.25">
      <c r="A49" s="13" t="s">
        <v>37</v>
      </c>
      <c r="B49" s="18">
        <f>B44+B47-B48</f>
        <v>16726.48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topLeftCell="A13" zoomScaleSheetLayoutView="100" workbookViewId="0">
      <selection activeCell="C18" sqref="C18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57" t="s">
        <v>61</v>
      </c>
      <c r="B1" s="57"/>
      <c r="C1" s="57"/>
      <c r="D1" s="58"/>
    </row>
    <row r="2" spans="1:5" x14ac:dyDescent="0.25">
      <c r="A2" s="59" t="s">
        <v>62</v>
      </c>
      <c r="B2" s="59"/>
      <c r="C2" s="59"/>
      <c r="D2" s="15"/>
    </row>
    <row r="3" spans="1:5" x14ac:dyDescent="0.25">
      <c r="A3" s="59" t="s">
        <v>63</v>
      </c>
      <c r="B3" s="59"/>
      <c r="C3" s="59"/>
      <c r="D3" s="15"/>
    </row>
    <row r="4" spans="1:5" x14ac:dyDescent="0.25">
      <c r="A4" s="57" t="s">
        <v>88</v>
      </c>
      <c r="B4" s="57"/>
      <c r="C4" s="57"/>
      <c r="D4" s="58"/>
    </row>
    <row r="5" spans="1:5" x14ac:dyDescent="0.25">
      <c r="A5" s="60"/>
      <c r="B5" s="60"/>
      <c r="C5" s="60"/>
    </row>
    <row r="6" spans="1:5" x14ac:dyDescent="0.25">
      <c r="A6" s="15"/>
      <c r="B6" s="61" t="s">
        <v>64</v>
      </c>
      <c r="C6" s="62">
        <f>'1кв'!B43</f>
        <v>2707.6</v>
      </c>
      <c r="D6" s="63"/>
    </row>
    <row r="7" spans="1:5" x14ac:dyDescent="0.25">
      <c r="A7" s="64" t="s">
        <v>65</v>
      </c>
      <c r="B7" s="61" t="s">
        <v>89</v>
      </c>
      <c r="C7" s="62"/>
      <c r="D7" s="63"/>
    </row>
    <row r="8" spans="1:5" x14ac:dyDescent="0.25">
      <c r="B8" s="65" t="s">
        <v>66</v>
      </c>
      <c r="C8" s="66">
        <f>'1кв'!B46+'2кв'!B46+'3кв'!B46+'4кв'!B47</f>
        <v>82726.48</v>
      </c>
      <c r="D8" s="67"/>
      <c r="E8" s="68"/>
    </row>
    <row r="9" spans="1:5" x14ac:dyDescent="0.25">
      <c r="B9" s="69"/>
      <c r="C9" s="66"/>
      <c r="D9" s="67"/>
    </row>
    <row r="10" spans="1:5" x14ac:dyDescent="0.25">
      <c r="A10" s="22"/>
      <c r="B10" s="65" t="s">
        <v>67</v>
      </c>
      <c r="C10" s="70">
        <f>SUM(C8:C9)</f>
        <v>82726.48</v>
      </c>
      <c r="D10" s="63"/>
    </row>
    <row r="11" spans="1:5" x14ac:dyDescent="0.25">
      <c r="B11" s="71"/>
      <c r="C11" s="71"/>
      <c r="D11" s="72"/>
    </row>
    <row r="12" spans="1:5" ht="17.25" customHeight="1" x14ac:dyDescent="0.25">
      <c r="A12" s="73" t="s">
        <v>68</v>
      </c>
      <c r="B12" s="19" t="s">
        <v>43</v>
      </c>
      <c r="C12" s="66">
        <f>'1кв'!E23+'2кв'!E23+'3кв'!E23+'4кв'!E23</f>
        <v>53676.600000000006</v>
      </c>
      <c r="D12" s="72"/>
    </row>
    <row r="13" spans="1:5" ht="15" customHeight="1" x14ac:dyDescent="0.25">
      <c r="A13" s="73"/>
      <c r="B13" s="69" t="s">
        <v>69</v>
      </c>
      <c r="C13" s="66">
        <f>'1кв'!E24+'2кв'!E24+'3кв'!E24+'4кв'!E24</f>
        <v>14861.759999999998</v>
      </c>
      <c r="D13" s="72"/>
    </row>
    <row r="14" spans="1:5" x14ac:dyDescent="0.25">
      <c r="B14" s="69" t="s">
        <v>32</v>
      </c>
      <c r="C14" s="66">
        <f>'1кв'!E25+'2кв'!E25+'3кв'!E25+'4кв'!E25</f>
        <v>423.74</v>
      </c>
      <c r="D14" s="72"/>
      <c r="E14" s="68"/>
    </row>
    <row r="15" spans="1:5" x14ac:dyDescent="0.25">
      <c r="A15" s="73"/>
      <c r="B15" s="74" t="s">
        <v>70</v>
      </c>
      <c r="C15" s="66">
        <v>0</v>
      </c>
      <c r="D15" s="72"/>
    </row>
    <row r="16" spans="1:5" x14ac:dyDescent="0.25">
      <c r="A16" s="73"/>
      <c r="B16" s="74" t="s">
        <v>71</v>
      </c>
      <c r="C16" s="75">
        <f>SUM(C18:C19)</f>
        <v>-254.5</v>
      </c>
      <c r="D16" s="72"/>
    </row>
    <row r="17" spans="1:7" x14ac:dyDescent="0.25">
      <c r="A17" s="73"/>
      <c r="B17" s="74" t="s">
        <v>72</v>
      </c>
      <c r="C17" s="76"/>
      <c r="D17" s="72"/>
      <c r="G17" s="68"/>
    </row>
    <row r="18" spans="1:7" ht="31.5" x14ac:dyDescent="0.25">
      <c r="A18" s="73"/>
      <c r="B18" s="77" t="s">
        <v>73</v>
      </c>
      <c r="C18" s="78">
        <f>'4кв'!E26</f>
        <v>-254.5</v>
      </c>
      <c r="D18" s="72"/>
    </row>
    <row r="19" spans="1:7" x14ac:dyDescent="0.25">
      <c r="A19" s="73"/>
      <c r="B19" s="77"/>
      <c r="C19" s="79"/>
      <c r="D19" s="72"/>
    </row>
    <row r="20" spans="1:7" x14ac:dyDescent="0.25">
      <c r="B20" s="80" t="s">
        <v>74</v>
      </c>
      <c r="C20" s="81">
        <f>SUM(C12:C16)</f>
        <v>68707.600000000006</v>
      </c>
      <c r="D20" s="72"/>
      <c r="E20" s="68"/>
    </row>
    <row r="21" spans="1:7" x14ac:dyDescent="0.25">
      <c r="B21" s="80" t="s">
        <v>75</v>
      </c>
      <c r="C21" s="82">
        <f>C6+C10-C20</f>
        <v>16726.479999999996</v>
      </c>
      <c r="D21" s="72"/>
    </row>
    <row r="22" spans="1:7" x14ac:dyDescent="0.25">
      <c r="B22" s="64"/>
      <c r="C22" s="64"/>
      <c r="D22" s="72"/>
    </row>
    <row r="23" spans="1:7" x14ac:dyDescent="0.25">
      <c r="B23" s="83" t="s">
        <v>76</v>
      </c>
      <c r="C23" s="83"/>
      <c r="D23" s="72"/>
    </row>
    <row r="24" spans="1:7" x14ac:dyDescent="0.25">
      <c r="B24" s="83" t="s">
        <v>77</v>
      </c>
      <c r="C24" s="84">
        <v>6850</v>
      </c>
      <c r="D24" s="72"/>
    </row>
    <row r="25" spans="1:7" x14ac:dyDescent="0.25">
      <c r="B25" s="85" t="s">
        <v>78</v>
      </c>
      <c r="C25" s="86">
        <v>9989.64</v>
      </c>
      <c r="D25" s="72"/>
    </row>
    <row r="26" spans="1:7" x14ac:dyDescent="0.25">
      <c r="B26" s="83" t="s">
        <v>79</v>
      </c>
      <c r="C26" s="87">
        <f>C25-C24</f>
        <v>3139.6399999999994</v>
      </c>
      <c r="D26" s="72"/>
    </row>
    <row r="27" spans="1:7" x14ac:dyDescent="0.25">
      <c r="B27" s="64"/>
      <c r="C27" s="64"/>
      <c r="D27" s="72"/>
    </row>
    <row r="28" spans="1:7" x14ac:dyDescent="0.25">
      <c r="A28" s="1" t="s">
        <v>80</v>
      </c>
      <c r="B28" s="64" t="s">
        <v>81</v>
      </c>
      <c r="C28" s="64"/>
      <c r="D28" s="72"/>
    </row>
    <row r="29" spans="1:7" x14ac:dyDescent="0.25">
      <c r="B29" s="64" t="s">
        <v>82</v>
      </c>
      <c r="C29" s="64"/>
      <c r="D29" s="72"/>
    </row>
    <row r="30" spans="1:7" x14ac:dyDescent="0.25">
      <c r="B30" s="64" t="s">
        <v>83</v>
      </c>
      <c r="C30" s="64"/>
      <c r="D30" s="72"/>
    </row>
    <row r="31" spans="1:7" s="2" customFormat="1" ht="15" x14ac:dyDescent="0.25">
      <c r="B31" s="88"/>
      <c r="C31" s="88"/>
      <c r="D31" s="89"/>
    </row>
    <row r="32" spans="1:7" s="2" customFormat="1" ht="15" x14ac:dyDescent="0.25">
      <c r="B32" s="88" t="s">
        <v>84</v>
      </c>
      <c r="C32" s="88"/>
      <c r="D32" s="89"/>
    </row>
    <row r="33" spans="2:4" x14ac:dyDescent="0.25">
      <c r="B33" s="64"/>
      <c r="C33" s="64"/>
      <c r="D33" s="72"/>
    </row>
    <row r="34" spans="2:4" x14ac:dyDescent="0.25">
      <c r="B34" s="64"/>
      <c r="C34" s="64"/>
      <c r="D34" s="72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2025-03-10T06:44:17Z</dcterms:modified>
</cp:coreProperties>
</file>